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2"/>
  <fileSharing userName="Používateľ balíka Microsoft Office" algorithmName="SHA-512" hashValue="zCM/8Jsy6H3Osu9AZVu97UE2PhxpwWqV/ORdzpYp8AycNRx8zO/5TPw/Zul2ET83QjLOYIbIx76krtZtFZU02w==" saltValue="c24pIPmg1Yh4WQMJaMU3Kw==" spinCount="100000"/>
  <workbookPr filterPrivacy="1" defaultThemeVersion="124226"/>
  <xr:revisionPtr revIDLastSave="0" documentId="13_ncr:1_{630DE642-E830-5347-BFF6-542BD4BA45F1}" xr6:coauthVersionLast="36" xr6:coauthVersionMax="36" xr10:uidLastSave="{00000000-0000-0000-0000-000000000000}"/>
  <bookViews>
    <workbookView xWindow="0" yWindow="0" windowWidth="21580" windowHeight="7540" xr2:uid="{00000000-000D-0000-FFFF-FFFF00000000}"/>
  </bookViews>
  <sheets>
    <sheet name="Hárok1" sheetId="1" r:id="rId1"/>
    <sheet name="Hárok2" sheetId="2" r:id="rId2"/>
    <sheet name="Hárok3" sheetId="3" r:id="rId3"/>
  </sheets>
  <calcPr calcId="181029" concurrentCalc="0"/>
</workbook>
</file>

<file path=xl/calcChain.xml><?xml version="1.0" encoding="utf-8"?>
<calcChain xmlns="http://schemas.openxmlformats.org/spreadsheetml/2006/main">
  <c r="G85" i="1" l="1"/>
  <c r="G86" i="1"/>
  <c r="G87" i="1"/>
  <c r="G9" i="1"/>
  <c r="G10" i="1"/>
  <c r="G11" i="1"/>
  <c r="G12" i="1"/>
  <c r="G13" i="1"/>
  <c r="G15" i="1"/>
  <c r="F98" i="1"/>
  <c r="G67" i="1"/>
  <c r="G68" i="1"/>
  <c r="G70" i="1"/>
  <c r="F101" i="1"/>
  <c r="G73" i="1"/>
  <c r="G76" i="1"/>
  <c r="F104" i="1"/>
  <c r="F107" i="1"/>
  <c r="G18" i="1"/>
  <c r="G19" i="1"/>
  <c r="G20" i="1"/>
  <c r="G21" i="1"/>
  <c r="G22" i="1"/>
  <c r="G23" i="1"/>
  <c r="G24" i="1"/>
  <c r="G26" i="1"/>
  <c r="G27" i="1"/>
  <c r="G30" i="1"/>
  <c r="G31" i="1"/>
  <c r="G34" i="1"/>
  <c r="G35" i="1"/>
  <c r="G36" i="1"/>
  <c r="G37" i="1"/>
  <c r="G38" i="1"/>
  <c r="G39" i="1"/>
  <c r="G40" i="1"/>
  <c r="G41" i="1"/>
  <c r="G42" i="1"/>
  <c r="G45" i="1"/>
  <c r="G46" i="1"/>
  <c r="G53" i="1"/>
  <c r="G54" i="1"/>
  <c r="G55" i="1"/>
  <c r="G56" i="1"/>
  <c r="G57" i="1"/>
  <c r="G60" i="1"/>
  <c r="G61" i="1"/>
  <c r="G64" i="1"/>
  <c r="F99" i="1"/>
  <c r="G84" i="1"/>
  <c r="G88" i="1"/>
  <c r="G89" i="1"/>
  <c r="G90" i="1"/>
  <c r="G91" i="1"/>
  <c r="G93" i="1"/>
  <c r="F102" i="1"/>
  <c r="G79" i="1"/>
  <c r="G81" i="1"/>
  <c r="F105" i="1"/>
  <c r="F108" i="1"/>
  <c r="F109" i="1"/>
  <c r="E107" i="1"/>
  <c r="E108" i="1"/>
  <c r="E109" i="1"/>
  <c r="F106" i="1"/>
  <c r="E106" i="1"/>
  <c r="F103" i="1"/>
  <c r="E103" i="1"/>
  <c r="F100" i="1"/>
  <c r="E100" i="1"/>
  <c r="G49" i="1"/>
  <c r="G50" i="1"/>
</calcChain>
</file>

<file path=xl/sharedStrings.xml><?xml version="1.0" encoding="utf-8"?>
<sst xmlns="http://schemas.openxmlformats.org/spreadsheetml/2006/main" count="126" uniqueCount="96">
  <si>
    <t>kód zdroja</t>
  </si>
  <si>
    <t>kapitola</t>
  </si>
  <si>
    <t>položka</t>
  </si>
  <si>
    <t xml:space="preserve">názov </t>
  </si>
  <si>
    <t>rozpočet</t>
  </si>
  <si>
    <t>upravený rozpočet</t>
  </si>
  <si>
    <t>rozdiel</t>
  </si>
  <si>
    <t>bežné príjmy</t>
  </si>
  <si>
    <t>11GB</t>
  </si>
  <si>
    <t>Transfer AČ</t>
  </si>
  <si>
    <t>312012   151</t>
  </si>
  <si>
    <t>Vojnové hroby</t>
  </si>
  <si>
    <t>312012   152</t>
  </si>
  <si>
    <t>Voľby</t>
  </si>
  <si>
    <t>312012   158</t>
  </si>
  <si>
    <t>REGOB, register adries</t>
  </si>
  <si>
    <t>312012   157</t>
  </si>
  <si>
    <t>Matrika</t>
  </si>
  <si>
    <t>Spolu bežné príjmy</t>
  </si>
  <si>
    <t>OcU</t>
  </si>
  <si>
    <t>bežné výdavky</t>
  </si>
  <si>
    <t>0111</t>
  </si>
  <si>
    <t>Tarifný plat</t>
  </si>
  <si>
    <t>Iteriérové vybavenie OcU</t>
  </si>
  <si>
    <t>Prevádzkové stroje, prístroje</t>
  </si>
  <si>
    <t>Ochranné prac.prostriedky</t>
  </si>
  <si>
    <t>Členské</t>
  </si>
  <si>
    <t>Náhrada príjmu PN</t>
  </si>
  <si>
    <t>Spolu za OcU</t>
  </si>
  <si>
    <t>0133</t>
  </si>
  <si>
    <t>Spolu za Matriku</t>
  </si>
  <si>
    <t>0160</t>
  </si>
  <si>
    <t>6xxxxx</t>
  </si>
  <si>
    <t>Výdavky na voľby</t>
  </si>
  <si>
    <t>Spolu za voľby</t>
  </si>
  <si>
    <t>Aktivačná činnosť</t>
  </si>
  <si>
    <t>0412</t>
  </si>
  <si>
    <t>Zdravotné poistenie</t>
  </si>
  <si>
    <t>Nemocenské poistenie</t>
  </si>
  <si>
    <t>Starobné poistenie</t>
  </si>
  <si>
    <t>Úrazové poistenie</t>
  </si>
  <si>
    <t>Invalidné poistenie</t>
  </si>
  <si>
    <t>Poistenie v nezamestn.</t>
  </si>
  <si>
    <t>Poistenie do RF</t>
  </si>
  <si>
    <t>Spolu za aktivačnú činnosť</t>
  </si>
  <si>
    <t>Verejná zeleň</t>
  </si>
  <si>
    <t>0620</t>
  </si>
  <si>
    <t>Všeobecné služby</t>
  </si>
  <si>
    <t>Spolu za verejnú zeleň</t>
  </si>
  <si>
    <t>Náboženské a iné spoločenské služby</t>
  </si>
  <si>
    <t>0840</t>
  </si>
  <si>
    <t>Všeob.materiál - vojnové hroby</t>
  </si>
  <si>
    <t xml:space="preserve">Spolu </t>
  </si>
  <si>
    <t>Základná škola</t>
  </si>
  <si>
    <t>09121</t>
  </si>
  <si>
    <t>Všeobecný materiál</t>
  </si>
  <si>
    <t>Údržba výpočtovej techniky</t>
  </si>
  <si>
    <t>Energie</t>
  </si>
  <si>
    <t>Spolu za ZŠ</t>
  </si>
  <si>
    <t>Materská škola</t>
  </si>
  <si>
    <t>09111</t>
  </si>
  <si>
    <t>Nemocenské dávky</t>
  </si>
  <si>
    <t>Spolu za MŠ</t>
  </si>
  <si>
    <t>Spolu bežné výdavky</t>
  </si>
  <si>
    <t>kapitálové príjmy</t>
  </si>
  <si>
    <t>Predaj majetku</t>
  </si>
  <si>
    <t>Transfer - úprava rigolov</t>
  </si>
  <si>
    <t>Spolu kapitálové príjmy</t>
  </si>
  <si>
    <t>príjmové finančné operácie</t>
  </si>
  <si>
    <r>
      <t xml:space="preserve">Použitie RF - </t>
    </r>
    <r>
      <rPr>
        <sz val="10"/>
        <rFont val="Arial CE"/>
        <family val="2"/>
        <charset val="238"/>
      </rPr>
      <t>splácanie úveru, nákup pozemku</t>
    </r>
  </si>
  <si>
    <t xml:space="preserve">Bankový úver </t>
  </si>
  <si>
    <t>Spolu príjmové finančné operácie</t>
  </si>
  <si>
    <t>výdavkové finančné operácie</t>
  </si>
  <si>
    <t>Splácanie úveru</t>
  </si>
  <si>
    <t>Spolu výdavkové fin.operácie</t>
  </si>
  <si>
    <t>kapitálové výdavky</t>
  </si>
  <si>
    <t>Rekonštrukcie a modernizácie</t>
  </si>
  <si>
    <t>Nákup pozemkov</t>
  </si>
  <si>
    <t>0451</t>
  </si>
  <si>
    <t>Stavebná úprava rigolov</t>
  </si>
  <si>
    <t>Projekt cyklotrasa</t>
  </si>
  <si>
    <t>Spolu kapitálové výdavky</t>
  </si>
  <si>
    <t xml:space="preserve">rozpočet </t>
  </si>
  <si>
    <t>zmena</t>
  </si>
  <si>
    <t>zostatok</t>
  </si>
  <si>
    <t>finančné operácie príjmové</t>
  </si>
  <si>
    <t>finančné operácie výdavkové</t>
  </si>
  <si>
    <t>celkové príjmy</t>
  </si>
  <si>
    <t>celkové výdavky</t>
  </si>
  <si>
    <t>Chym - verej.priestr. (cesty, rigoly)</t>
  </si>
  <si>
    <t>717002  1</t>
  </si>
  <si>
    <t>717002  2</t>
  </si>
  <si>
    <t>Vyšný Lánec - verej.priestr.</t>
  </si>
  <si>
    <t>Schválený uznesením č.:     49</t>
  </si>
  <si>
    <t>dňa:  26.06.2019</t>
  </si>
  <si>
    <t>Rozpočtové opatrenie č. 2 /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</si>
</sst>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b/>
      <sz val="16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1"/>
      <name val="Arial CE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0"/>
      <name val="Arial CE"/>
      <family val="2"/>
      <charset val="238"/>
    </font>
    <font>
      <b/>
      <u/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Border="1"/>
    <xf numFmtId="49" fontId="2" fillId="0" borderId="0" xfId="0" applyNumberFormat="1" applyFont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Border="1"/>
    <xf numFmtId="0" fontId="1" fillId="0" borderId="0" xfId="0" applyFont="1"/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0" xfId="0" applyFont="1" applyBorder="1"/>
    <xf numFmtId="4" fontId="0" fillId="0" borderId="0" xfId="0" applyNumberFormat="1" applyBorder="1"/>
    <xf numFmtId="0" fontId="5" fillId="0" borderId="0" xfId="0" applyFont="1"/>
    <xf numFmtId="0" fontId="6" fillId="0" borderId="1" xfId="0" applyFont="1" applyBorder="1"/>
    <xf numFmtId="0" fontId="7" fillId="0" borderId="2" xfId="0" applyFont="1" applyBorder="1" applyAlignment="1">
      <alignment horizontal="center" vertical="center" shrinkToFit="1"/>
    </xf>
    <xf numFmtId="4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1" fillId="0" borderId="4" xfId="0" applyFont="1" applyBorder="1"/>
    <xf numFmtId="0" fontId="4" fillId="0" borderId="4" xfId="0" applyFont="1" applyBorder="1"/>
    <xf numFmtId="4" fontId="0" fillId="0" borderId="4" xfId="0" applyNumberFormat="1" applyBorder="1"/>
    <xf numFmtId="4" fontId="1" fillId="0" borderId="4" xfId="0" applyNumberFormat="1" applyFont="1" applyBorder="1"/>
    <xf numFmtId="0" fontId="1" fillId="0" borderId="4" xfId="0" applyFont="1" applyBorder="1" applyAlignment="1">
      <alignment horizontal="center"/>
    </xf>
    <xf numFmtId="49" fontId="8" fillId="0" borderId="5" xfId="0" applyNumberFormat="1" applyFont="1" applyBorder="1"/>
    <xf numFmtId="0" fontId="1" fillId="0" borderId="5" xfId="0" applyFont="1" applyBorder="1"/>
    <xf numFmtId="4" fontId="9" fillId="0" borderId="5" xfId="0" applyNumberFormat="1" applyFont="1" applyBorder="1" applyAlignment="1">
      <alignment horizontal="center"/>
    </xf>
    <xf numFmtId="4" fontId="1" fillId="0" borderId="5" xfId="0" applyNumberFormat="1" applyFont="1" applyBorder="1"/>
    <xf numFmtId="0" fontId="5" fillId="0" borderId="0" xfId="0" applyFont="1" applyAlignment="1">
      <alignment horizontal="right"/>
    </xf>
    <xf numFmtId="0" fontId="2" fillId="0" borderId="6" xfId="0" applyFont="1" applyBorder="1" applyAlignment="1">
      <alignment horizontal="left"/>
    </xf>
    <xf numFmtId="4" fontId="10" fillId="0" borderId="6" xfId="0" applyNumberFormat="1" applyFont="1" applyBorder="1" applyAlignment="1">
      <alignment horizontal="left"/>
    </xf>
    <xf numFmtId="3" fontId="2" fillId="0" borderId="6" xfId="0" applyNumberFormat="1" applyFont="1" applyBorder="1" applyAlignment="1">
      <alignment horizontal="right"/>
    </xf>
    <xf numFmtId="49" fontId="8" fillId="0" borderId="7" xfId="0" applyNumberFormat="1" applyFont="1" applyBorder="1"/>
    <xf numFmtId="0" fontId="2" fillId="0" borderId="8" xfId="0" applyFont="1" applyBorder="1" applyAlignment="1">
      <alignment horizontal="left"/>
    </xf>
    <xf numFmtId="4" fontId="10" fillId="0" borderId="8" xfId="0" applyNumberFormat="1" applyFont="1" applyBorder="1" applyAlignment="1">
      <alignment horizontal="left"/>
    </xf>
    <xf numFmtId="3" fontId="2" fillId="0" borderId="8" xfId="0" applyNumberFormat="1" applyFont="1" applyBorder="1" applyAlignment="1">
      <alignment horizontal="right"/>
    </xf>
    <xf numFmtId="49" fontId="11" fillId="0" borderId="9" xfId="0" applyNumberFormat="1" applyFont="1" applyBorder="1"/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49" fontId="11" fillId="0" borderId="11" xfId="0" applyNumberFormat="1" applyFont="1" applyBorder="1"/>
    <xf numFmtId="0" fontId="2" fillId="0" borderId="11" xfId="0" applyFont="1" applyBorder="1" applyAlignment="1">
      <alignment horizontal="left"/>
    </xf>
    <xf numFmtId="0" fontId="1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 horizontal="right"/>
    </xf>
    <xf numFmtId="49" fontId="8" fillId="0" borderId="6" xfId="0" applyNumberFormat="1" applyFont="1" applyBorder="1"/>
    <xf numFmtId="49" fontId="11" fillId="0" borderId="6" xfId="0" applyNumberFormat="1" applyFont="1" applyBorder="1"/>
    <xf numFmtId="4" fontId="13" fillId="0" borderId="6" xfId="0" applyNumberFormat="1" applyFont="1" applyFill="1" applyBorder="1" applyAlignment="1">
      <alignment horizontal="left"/>
    </xf>
    <xf numFmtId="49" fontId="8" fillId="0" borderId="6" xfId="0" applyNumberFormat="1" applyFont="1" applyBorder="1" applyAlignment="1">
      <alignment horizontal="center"/>
    </xf>
    <xf numFmtId="4" fontId="6" fillId="0" borderId="6" xfId="0" applyNumberFormat="1" applyFont="1" applyFill="1" applyBorder="1" applyAlignment="1">
      <alignment horizontal="left"/>
    </xf>
    <xf numFmtId="3" fontId="12" fillId="0" borderId="6" xfId="0" applyNumberFormat="1" applyFont="1" applyBorder="1" applyAlignment="1">
      <alignment horizontal="right"/>
    </xf>
    <xf numFmtId="0" fontId="1" fillId="0" borderId="6" xfId="0" applyFont="1" applyBorder="1"/>
    <xf numFmtId="49" fontId="11" fillId="0" borderId="8" xfId="0" applyNumberFormat="1" applyFont="1" applyBorder="1"/>
    <xf numFmtId="4" fontId="6" fillId="0" borderId="8" xfId="0" applyNumberFormat="1" applyFont="1" applyFill="1" applyBorder="1" applyAlignment="1">
      <alignment horizontal="left"/>
    </xf>
    <xf numFmtId="3" fontId="12" fillId="0" borderId="8" xfId="0" applyNumberFormat="1" applyFont="1" applyBorder="1" applyAlignment="1">
      <alignment horizontal="right"/>
    </xf>
    <xf numFmtId="0" fontId="1" fillId="0" borderId="9" xfId="0" applyFont="1" applyBorder="1"/>
    <xf numFmtId="49" fontId="1" fillId="0" borderId="0" xfId="0" applyNumberFormat="1" applyFont="1" applyBorder="1"/>
    <xf numFmtId="0" fontId="1" fillId="0" borderId="11" xfId="0" applyFont="1" applyBorder="1"/>
    <xf numFmtId="49" fontId="1" fillId="0" borderId="11" xfId="0" applyNumberFormat="1" applyFont="1" applyBorder="1"/>
    <xf numFmtId="4" fontId="13" fillId="0" borderId="8" xfId="0" applyNumberFormat="1" applyFont="1" applyFill="1" applyBorder="1" applyAlignment="1">
      <alignment horizontal="left"/>
    </xf>
    <xf numFmtId="49" fontId="11" fillId="0" borderId="12" xfId="0" applyNumberFormat="1" applyFont="1" applyBorder="1"/>
    <xf numFmtId="3" fontId="12" fillId="0" borderId="13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49" fontId="11" fillId="0" borderId="14" xfId="0" applyNumberFormat="1" applyFont="1" applyBorder="1"/>
    <xf numFmtId="0" fontId="2" fillId="0" borderId="15" xfId="0" applyFont="1" applyBorder="1" applyAlignment="1">
      <alignment horizontal="left"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49" fontId="11" fillId="0" borderId="0" xfId="0" applyNumberFormat="1" applyFont="1" applyBorder="1"/>
    <xf numFmtId="3" fontId="1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3" fontId="14" fillId="0" borderId="0" xfId="0" applyNumberFormat="1" applyFont="1" applyBorder="1"/>
    <xf numFmtId="0" fontId="0" fillId="0" borderId="0" xfId="0" applyBorder="1"/>
    <xf numFmtId="3" fontId="0" fillId="0" borderId="0" xfId="0" applyNumberFormat="1" applyBorder="1"/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9"/>
  <sheetViews>
    <sheetView tabSelected="1" view="pageBreakPreview" zoomScaleNormal="100" zoomScaleSheetLayoutView="100" workbookViewId="0">
      <selection activeCell="D3" sqref="D3"/>
    </sheetView>
  </sheetViews>
  <sheetFormatPr baseColWidth="10" defaultColWidth="8.83203125" defaultRowHeight="15"/>
  <cols>
    <col min="3" max="3" width="11.5" customWidth="1"/>
    <col min="4" max="4" width="44" customWidth="1"/>
    <col min="5" max="5" width="14" customWidth="1"/>
    <col min="6" max="6" width="15.5" customWidth="1"/>
    <col min="7" max="7" width="10.6640625" customWidth="1"/>
  </cols>
  <sheetData>
    <row r="1" spans="1:7" ht="18">
      <c r="A1" s="1"/>
      <c r="B1" s="2"/>
      <c r="C1" s="3"/>
      <c r="D1" s="4"/>
      <c r="E1" s="5"/>
      <c r="F1" s="1"/>
      <c r="G1" s="1"/>
    </row>
    <row r="2" spans="1:7" ht="21">
      <c r="A2" s="6"/>
      <c r="B2" s="6"/>
      <c r="C2" s="6"/>
      <c r="D2" s="7" t="s">
        <v>95</v>
      </c>
      <c r="E2" s="5"/>
      <c r="F2" s="8"/>
      <c r="G2" s="8"/>
    </row>
    <row r="3" spans="1:7" ht="21">
      <c r="A3" s="6"/>
      <c r="B3" s="6"/>
      <c r="C3" s="6"/>
      <c r="D3" s="7"/>
      <c r="E3" s="5"/>
      <c r="F3" s="8"/>
      <c r="G3" s="8"/>
    </row>
    <row r="4" spans="1:7" ht="21">
      <c r="A4" s="6"/>
      <c r="B4" s="6"/>
      <c r="C4" s="6" t="s">
        <v>93</v>
      </c>
      <c r="D4" s="7"/>
      <c r="E4" s="5"/>
      <c r="F4" s="8" t="s">
        <v>94</v>
      </c>
      <c r="G4" s="8"/>
    </row>
    <row r="5" spans="1:7" ht="20" thickBot="1">
      <c r="A5" s="6"/>
      <c r="B5" s="6"/>
      <c r="C5" s="9"/>
      <c r="D5" s="10"/>
      <c r="E5" s="5"/>
      <c r="F5" s="8"/>
      <c r="G5" s="8"/>
    </row>
    <row r="6" spans="1:7" ht="17" thickBot="1">
      <c r="A6" s="11" t="s">
        <v>0</v>
      </c>
      <c r="B6" s="12" t="s">
        <v>1</v>
      </c>
      <c r="C6" s="13" t="s">
        <v>2</v>
      </c>
      <c r="D6" s="14" t="s">
        <v>3</v>
      </c>
      <c r="E6" s="14" t="s">
        <v>4</v>
      </c>
      <c r="F6" s="15" t="s">
        <v>5</v>
      </c>
      <c r="G6" s="16" t="s">
        <v>6</v>
      </c>
    </row>
    <row r="7" spans="1:7" ht="19">
      <c r="A7" s="6"/>
      <c r="B7" s="17"/>
      <c r="C7" s="18"/>
      <c r="D7" s="19"/>
      <c r="E7" s="20"/>
      <c r="F7" s="21"/>
      <c r="G7" s="21"/>
    </row>
    <row r="8" spans="1:7" ht="18">
      <c r="A8" s="6"/>
      <c r="B8" s="22"/>
      <c r="C8" s="23"/>
      <c r="D8" s="24" t="s">
        <v>7</v>
      </c>
      <c r="E8" s="25"/>
      <c r="F8" s="23"/>
      <c r="G8" s="23"/>
    </row>
    <row r="9" spans="1:7" ht="16">
      <c r="A9" s="26" t="s">
        <v>8</v>
      </c>
      <c r="B9" s="22"/>
      <c r="C9" s="27">
        <v>312012</v>
      </c>
      <c r="D9" s="28" t="s">
        <v>9</v>
      </c>
      <c r="E9" s="29">
        <v>0</v>
      </c>
      <c r="F9" s="29">
        <v>10000</v>
      </c>
      <c r="G9" s="29">
        <f>F9-E9</f>
        <v>10000</v>
      </c>
    </row>
    <row r="10" spans="1:7" ht="16">
      <c r="A10" s="26">
        <v>111</v>
      </c>
      <c r="B10" s="22"/>
      <c r="C10" s="27" t="s">
        <v>10</v>
      </c>
      <c r="D10" s="28" t="s">
        <v>11</v>
      </c>
      <c r="E10" s="29">
        <v>83</v>
      </c>
      <c r="F10" s="29">
        <v>90</v>
      </c>
      <c r="G10" s="29">
        <f>F10-E10</f>
        <v>7</v>
      </c>
    </row>
    <row r="11" spans="1:7" ht="16">
      <c r="A11" s="26">
        <v>111</v>
      </c>
      <c r="B11" s="22"/>
      <c r="C11" s="27" t="s">
        <v>12</v>
      </c>
      <c r="D11" s="28" t="s">
        <v>13</v>
      </c>
      <c r="E11" s="29">
        <v>500</v>
      </c>
      <c r="F11" s="29">
        <v>4268</v>
      </c>
      <c r="G11" s="29">
        <f>F11-E11</f>
        <v>3768</v>
      </c>
    </row>
    <row r="12" spans="1:7" ht="16">
      <c r="A12" s="26">
        <v>111</v>
      </c>
      <c r="B12" s="22"/>
      <c r="C12" s="27" t="s">
        <v>14</v>
      </c>
      <c r="D12" s="28" t="s">
        <v>15</v>
      </c>
      <c r="E12" s="29">
        <v>512</v>
      </c>
      <c r="F12" s="29">
        <v>521</v>
      </c>
      <c r="G12" s="29">
        <f>F12-E12</f>
        <v>9</v>
      </c>
    </row>
    <row r="13" spans="1:7" ht="16">
      <c r="A13" s="26">
        <v>111</v>
      </c>
      <c r="B13" s="22"/>
      <c r="C13" s="27" t="s">
        <v>16</v>
      </c>
      <c r="D13" s="28" t="s">
        <v>17</v>
      </c>
      <c r="E13" s="29">
        <v>1961</v>
      </c>
      <c r="F13" s="29">
        <v>2238</v>
      </c>
      <c r="G13" s="29">
        <f>F13-E13</f>
        <v>277</v>
      </c>
    </row>
    <row r="14" spans="1:7" ht="16">
      <c r="A14" s="26"/>
      <c r="B14" s="30"/>
      <c r="C14" s="31"/>
      <c r="D14" s="32"/>
      <c r="E14" s="33"/>
      <c r="F14" s="33"/>
      <c r="G14" s="33"/>
    </row>
    <row r="15" spans="1:7" ht="16">
      <c r="A15" s="26"/>
      <c r="B15" s="34"/>
      <c r="C15" s="35"/>
      <c r="D15" s="36" t="s">
        <v>18</v>
      </c>
      <c r="E15" s="37"/>
      <c r="F15" s="37"/>
      <c r="G15" s="38">
        <f>SUM(G9:G13)</f>
        <v>14061</v>
      </c>
    </row>
    <row r="16" spans="1:7" ht="16">
      <c r="A16" s="26"/>
      <c r="B16" s="39"/>
      <c r="C16" s="40"/>
      <c r="D16" s="41"/>
      <c r="E16" s="42"/>
      <c r="F16" s="42"/>
      <c r="G16" s="43"/>
    </row>
    <row r="17" spans="1:7" ht="16">
      <c r="A17" s="26"/>
      <c r="B17" s="44" t="s">
        <v>19</v>
      </c>
      <c r="C17" s="27"/>
      <c r="D17" s="24" t="s">
        <v>20</v>
      </c>
      <c r="E17" s="29"/>
      <c r="F17" s="29"/>
      <c r="G17" s="29"/>
    </row>
    <row r="18" spans="1:7" ht="16">
      <c r="A18" s="26">
        <v>111</v>
      </c>
      <c r="B18" s="45" t="s">
        <v>21</v>
      </c>
      <c r="C18" s="27">
        <v>611</v>
      </c>
      <c r="D18" s="46" t="s">
        <v>22</v>
      </c>
      <c r="E18" s="29">
        <v>1346</v>
      </c>
      <c r="F18" s="29">
        <v>1355</v>
      </c>
      <c r="G18" s="29">
        <f t="shared" ref="G18:G23" si="0">F18-E18</f>
        <v>9</v>
      </c>
    </row>
    <row r="19" spans="1:7" ht="16">
      <c r="A19" s="26">
        <v>41</v>
      </c>
      <c r="B19" s="47"/>
      <c r="C19" s="27">
        <v>633001</v>
      </c>
      <c r="D19" s="46" t="s">
        <v>23</v>
      </c>
      <c r="E19" s="29">
        <v>500</v>
      </c>
      <c r="F19" s="29">
        <v>7700</v>
      </c>
      <c r="G19" s="29">
        <f t="shared" si="0"/>
        <v>7200</v>
      </c>
    </row>
    <row r="20" spans="1:7" ht="16">
      <c r="A20" s="26">
        <v>41</v>
      </c>
      <c r="B20" s="45"/>
      <c r="C20" s="27">
        <v>633004</v>
      </c>
      <c r="D20" s="46" t="s">
        <v>24</v>
      </c>
      <c r="E20" s="29">
        <v>500</v>
      </c>
      <c r="F20" s="29">
        <v>600</v>
      </c>
      <c r="G20" s="29">
        <f t="shared" si="0"/>
        <v>100</v>
      </c>
    </row>
    <row r="21" spans="1:7" ht="16">
      <c r="A21" s="26">
        <v>41</v>
      </c>
      <c r="B21" s="45"/>
      <c r="C21" s="27">
        <v>633010</v>
      </c>
      <c r="D21" s="46" t="s">
        <v>25</v>
      </c>
      <c r="E21" s="29">
        <v>200</v>
      </c>
      <c r="F21" s="29">
        <v>450</v>
      </c>
      <c r="G21" s="29">
        <f t="shared" si="0"/>
        <v>250</v>
      </c>
    </row>
    <row r="22" spans="1:7" ht="16">
      <c r="A22" s="26">
        <v>41</v>
      </c>
      <c r="B22" s="45"/>
      <c r="C22" s="27">
        <v>642006</v>
      </c>
      <c r="D22" s="46" t="s">
        <v>26</v>
      </c>
      <c r="E22" s="29">
        <v>1700</v>
      </c>
      <c r="F22" s="29">
        <v>2815</v>
      </c>
      <c r="G22" s="29">
        <f t="shared" si="0"/>
        <v>1115</v>
      </c>
    </row>
    <row r="23" spans="1:7" ht="16">
      <c r="A23" s="26">
        <v>41</v>
      </c>
      <c r="B23" s="45"/>
      <c r="C23" s="27">
        <v>642015</v>
      </c>
      <c r="D23" s="46" t="s">
        <v>27</v>
      </c>
      <c r="E23" s="29">
        <v>166</v>
      </c>
      <c r="F23" s="29">
        <v>500</v>
      </c>
      <c r="G23" s="29">
        <f t="shared" si="0"/>
        <v>334</v>
      </c>
    </row>
    <row r="24" spans="1:7" ht="16">
      <c r="A24" s="26"/>
      <c r="B24" s="45"/>
      <c r="C24" s="27"/>
      <c r="D24" s="48" t="s">
        <v>28</v>
      </c>
      <c r="E24" s="29"/>
      <c r="F24" s="29"/>
      <c r="G24" s="49">
        <f>SUM(G18:G23)</f>
        <v>9008</v>
      </c>
    </row>
    <row r="25" spans="1:7" ht="16">
      <c r="A25" s="26"/>
      <c r="B25" s="44" t="s">
        <v>17</v>
      </c>
      <c r="C25" s="27"/>
      <c r="D25" s="46"/>
      <c r="E25" s="29"/>
      <c r="F25" s="29"/>
      <c r="G25" s="29"/>
    </row>
    <row r="26" spans="1:7" ht="16">
      <c r="A26" s="26">
        <v>111</v>
      </c>
      <c r="B26" s="45" t="s">
        <v>29</v>
      </c>
      <c r="C26" s="27">
        <v>611</v>
      </c>
      <c r="D26" s="46" t="s">
        <v>22</v>
      </c>
      <c r="E26" s="29">
        <v>860</v>
      </c>
      <c r="F26" s="29">
        <v>1137</v>
      </c>
      <c r="G26" s="29">
        <f>F26-E26</f>
        <v>277</v>
      </c>
    </row>
    <row r="27" spans="1:7" ht="16">
      <c r="A27" s="26"/>
      <c r="B27" s="45"/>
      <c r="C27" s="27"/>
      <c r="D27" s="48" t="s">
        <v>30</v>
      </c>
      <c r="E27" s="29"/>
      <c r="F27" s="29"/>
      <c r="G27" s="49">
        <f>SUM(G26:G26)</f>
        <v>277</v>
      </c>
    </row>
    <row r="28" spans="1:7" ht="16">
      <c r="A28" s="26"/>
      <c r="B28" s="45"/>
      <c r="C28" s="27"/>
      <c r="D28" s="48"/>
      <c r="E28" s="29"/>
      <c r="F28" s="29"/>
      <c r="G28" s="49"/>
    </row>
    <row r="29" spans="1:7" ht="16">
      <c r="A29" s="26"/>
      <c r="B29" s="44" t="s">
        <v>13</v>
      </c>
      <c r="C29" s="27"/>
      <c r="D29" s="46"/>
      <c r="E29" s="29"/>
      <c r="F29" s="29"/>
      <c r="G29" s="29"/>
    </row>
    <row r="30" spans="1:7" ht="16">
      <c r="A30" s="26">
        <v>111</v>
      </c>
      <c r="B30" s="45" t="s">
        <v>31</v>
      </c>
      <c r="C30" s="27" t="s">
        <v>32</v>
      </c>
      <c r="D30" s="46" t="s">
        <v>33</v>
      </c>
      <c r="E30" s="29">
        <v>500</v>
      </c>
      <c r="F30" s="29">
        <v>4268</v>
      </c>
      <c r="G30" s="29">
        <f>F30-E30</f>
        <v>3768</v>
      </c>
    </row>
    <row r="31" spans="1:7" ht="16">
      <c r="A31" s="26"/>
      <c r="B31" s="44"/>
      <c r="C31" s="27"/>
      <c r="D31" s="48" t="s">
        <v>34</v>
      </c>
      <c r="E31" s="29"/>
      <c r="F31" s="29"/>
      <c r="G31" s="49">
        <f>SUM(G30)</f>
        <v>3768</v>
      </c>
    </row>
    <row r="32" spans="1:7" ht="16">
      <c r="A32" s="26"/>
      <c r="B32" s="44"/>
      <c r="C32" s="27"/>
      <c r="D32" s="48"/>
      <c r="E32" s="29"/>
      <c r="F32" s="29"/>
      <c r="G32" s="49"/>
    </row>
    <row r="33" spans="1:7" ht="16">
      <c r="A33" s="26"/>
      <c r="B33" s="44" t="s">
        <v>35</v>
      </c>
      <c r="C33" s="27"/>
      <c r="D33" s="46"/>
      <c r="E33" s="29"/>
      <c r="F33" s="29"/>
      <c r="G33" s="29"/>
    </row>
    <row r="34" spans="1:7" ht="16">
      <c r="A34" s="26" t="s">
        <v>8</v>
      </c>
      <c r="B34" s="45" t="s">
        <v>36</v>
      </c>
      <c r="C34" s="27">
        <v>611</v>
      </c>
      <c r="D34" s="46" t="s">
        <v>22</v>
      </c>
      <c r="E34" s="29">
        <v>0</v>
      </c>
      <c r="F34" s="29">
        <v>6200</v>
      </c>
      <c r="G34" s="29">
        <f>F34-E34</f>
        <v>6200</v>
      </c>
    </row>
    <row r="35" spans="1:7" ht="16">
      <c r="A35" s="26" t="s">
        <v>8</v>
      </c>
      <c r="B35" s="44"/>
      <c r="C35" s="27">
        <v>623</v>
      </c>
      <c r="D35" s="46" t="s">
        <v>37</v>
      </c>
      <c r="E35" s="29">
        <v>0</v>
      </c>
      <c r="F35" s="29">
        <v>670</v>
      </c>
      <c r="G35" s="29">
        <f t="shared" ref="G35:G41" si="1">F35-E35</f>
        <v>670</v>
      </c>
    </row>
    <row r="36" spans="1:7" ht="16">
      <c r="A36" s="26" t="s">
        <v>8</v>
      </c>
      <c r="B36" s="44"/>
      <c r="C36" s="27">
        <v>625001</v>
      </c>
      <c r="D36" s="46" t="s">
        <v>38</v>
      </c>
      <c r="E36" s="29">
        <v>0</v>
      </c>
      <c r="F36" s="29">
        <v>250</v>
      </c>
      <c r="G36" s="29">
        <f t="shared" si="1"/>
        <v>250</v>
      </c>
    </row>
    <row r="37" spans="1:7" ht="16">
      <c r="A37" s="26" t="s">
        <v>8</v>
      </c>
      <c r="B37" s="44"/>
      <c r="C37" s="27">
        <v>625002</v>
      </c>
      <c r="D37" s="46" t="s">
        <v>39</v>
      </c>
      <c r="E37" s="29">
        <v>0</v>
      </c>
      <c r="F37" s="29">
        <v>1600</v>
      </c>
      <c r="G37" s="29">
        <f t="shared" si="1"/>
        <v>1600</v>
      </c>
    </row>
    <row r="38" spans="1:7" ht="16">
      <c r="A38" s="26" t="s">
        <v>8</v>
      </c>
      <c r="B38" s="44"/>
      <c r="C38" s="27">
        <v>625003</v>
      </c>
      <c r="D38" s="46" t="s">
        <v>40</v>
      </c>
      <c r="E38" s="29">
        <v>0</v>
      </c>
      <c r="F38" s="29">
        <v>130</v>
      </c>
      <c r="G38" s="29">
        <f t="shared" si="1"/>
        <v>130</v>
      </c>
    </row>
    <row r="39" spans="1:7" ht="16">
      <c r="A39" s="26" t="s">
        <v>8</v>
      </c>
      <c r="B39" s="44"/>
      <c r="C39" s="27">
        <v>625004</v>
      </c>
      <c r="D39" s="46" t="s">
        <v>41</v>
      </c>
      <c r="E39" s="29">
        <v>0</v>
      </c>
      <c r="F39" s="29">
        <v>350</v>
      </c>
      <c r="G39" s="29">
        <f t="shared" si="1"/>
        <v>350</v>
      </c>
    </row>
    <row r="40" spans="1:7" ht="16">
      <c r="A40" s="26" t="s">
        <v>8</v>
      </c>
      <c r="B40" s="44"/>
      <c r="C40" s="27">
        <v>625005</v>
      </c>
      <c r="D40" s="46" t="s">
        <v>42</v>
      </c>
      <c r="E40" s="29">
        <v>0</v>
      </c>
      <c r="F40" s="29">
        <v>200</v>
      </c>
      <c r="G40" s="29">
        <f t="shared" si="1"/>
        <v>200</v>
      </c>
    </row>
    <row r="41" spans="1:7" ht="18">
      <c r="A41" s="26" t="s">
        <v>8</v>
      </c>
      <c r="B41" s="50"/>
      <c r="C41" s="27">
        <v>625007</v>
      </c>
      <c r="D41" s="46" t="s">
        <v>43</v>
      </c>
      <c r="E41" s="29">
        <v>0</v>
      </c>
      <c r="F41" s="29">
        <v>600</v>
      </c>
      <c r="G41" s="29">
        <f t="shared" si="1"/>
        <v>600</v>
      </c>
    </row>
    <row r="42" spans="1:7" ht="16">
      <c r="A42" s="26"/>
      <c r="B42" s="45"/>
      <c r="C42" s="27"/>
      <c r="D42" s="48" t="s">
        <v>44</v>
      </c>
      <c r="E42" s="29"/>
      <c r="F42" s="29"/>
      <c r="G42" s="49">
        <f>SUM(G34:G41)</f>
        <v>10000</v>
      </c>
    </row>
    <row r="43" spans="1:7" ht="16">
      <c r="A43" s="26"/>
      <c r="B43" s="45"/>
      <c r="C43" s="27"/>
      <c r="D43" s="48"/>
      <c r="E43" s="29"/>
      <c r="F43" s="29"/>
      <c r="G43" s="49"/>
    </row>
    <row r="44" spans="1:7" ht="16">
      <c r="A44" s="26"/>
      <c r="B44" s="44" t="s">
        <v>45</v>
      </c>
      <c r="C44" s="27"/>
      <c r="D44" s="48"/>
      <c r="E44" s="29"/>
      <c r="F44" s="29"/>
      <c r="G44" s="49"/>
    </row>
    <row r="45" spans="1:7" ht="16">
      <c r="A45" s="26">
        <v>41</v>
      </c>
      <c r="B45" s="45" t="s">
        <v>46</v>
      </c>
      <c r="C45" s="27">
        <v>637004</v>
      </c>
      <c r="D45" s="46" t="s">
        <v>47</v>
      </c>
      <c r="E45" s="29">
        <v>1000</v>
      </c>
      <c r="F45" s="29">
        <v>3500</v>
      </c>
      <c r="G45" s="29">
        <f>F45-E45</f>
        <v>2500</v>
      </c>
    </row>
    <row r="46" spans="1:7" ht="16">
      <c r="A46" s="26"/>
      <c r="B46" s="45"/>
      <c r="C46" s="27"/>
      <c r="D46" s="48" t="s">
        <v>48</v>
      </c>
      <c r="E46" s="29"/>
      <c r="F46" s="29"/>
      <c r="G46" s="49">
        <f>SUM(G45:G45)</f>
        <v>2500</v>
      </c>
    </row>
    <row r="47" spans="1:7" ht="16">
      <c r="A47" s="26"/>
      <c r="B47" s="45"/>
      <c r="C47" s="27"/>
      <c r="D47" s="48"/>
      <c r="E47" s="29"/>
      <c r="F47" s="29"/>
      <c r="G47" s="49"/>
    </row>
    <row r="48" spans="1:7" ht="16">
      <c r="A48" s="26"/>
      <c r="B48" s="44" t="s">
        <v>49</v>
      </c>
      <c r="C48" s="27"/>
      <c r="D48" s="48"/>
      <c r="E48" s="29"/>
      <c r="F48" s="29"/>
      <c r="G48" s="49"/>
    </row>
    <row r="49" spans="1:7" ht="16">
      <c r="A49" s="26">
        <v>111</v>
      </c>
      <c r="B49" s="45" t="s">
        <v>50</v>
      </c>
      <c r="C49" s="27">
        <v>633006</v>
      </c>
      <c r="D49" s="46" t="s">
        <v>51</v>
      </c>
      <c r="E49" s="29">
        <v>83</v>
      </c>
      <c r="F49" s="29">
        <v>90</v>
      </c>
      <c r="G49" s="29">
        <f>F49-E49</f>
        <v>7</v>
      </c>
    </row>
    <row r="50" spans="1:7" ht="16">
      <c r="A50" s="26"/>
      <c r="B50" s="45"/>
      <c r="C50" s="27"/>
      <c r="D50" s="48" t="s">
        <v>52</v>
      </c>
      <c r="E50" s="29"/>
      <c r="F50" s="29"/>
      <c r="G50" s="49">
        <f>SUM(G49)</f>
        <v>7</v>
      </c>
    </row>
    <row r="51" spans="1:7" ht="16">
      <c r="A51" s="26"/>
      <c r="B51" s="45"/>
      <c r="C51" s="27"/>
      <c r="D51" s="46"/>
      <c r="E51" s="29"/>
      <c r="F51" s="29"/>
      <c r="G51" s="29"/>
    </row>
    <row r="52" spans="1:7" ht="16">
      <c r="A52" s="26"/>
      <c r="B52" s="44" t="s">
        <v>53</v>
      </c>
      <c r="C52" s="27"/>
      <c r="D52" s="48"/>
      <c r="E52" s="29"/>
      <c r="F52" s="29"/>
      <c r="G52" s="29"/>
    </row>
    <row r="53" spans="1:7" ht="16">
      <c r="A53" s="26">
        <v>111</v>
      </c>
      <c r="B53" s="45" t="s">
        <v>54</v>
      </c>
      <c r="C53" s="27">
        <v>633006</v>
      </c>
      <c r="D53" s="46" t="s">
        <v>55</v>
      </c>
      <c r="E53" s="29">
        <v>2736</v>
      </c>
      <c r="F53" s="29">
        <v>2900</v>
      </c>
      <c r="G53" s="29">
        <f>F53-E53</f>
        <v>164</v>
      </c>
    </row>
    <row r="54" spans="1:7" ht="16">
      <c r="A54" s="26">
        <v>111</v>
      </c>
      <c r="B54" s="45"/>
      <c r="C54" s="27">
        <v>635002</v>
      </c>
      <c r="D54" s="46" t="s">
        <v>56</v>
      </c>
      <c r="E54" s="29">
        <v>100</v>
      </c>
      <c r="F54" s="29">
        <v>300</v>
      </c>
      <c r="G54" s="29">
        <f>F54-E54</f>
        <v>200</v>
      </c>
    </row>
    <row r="55" spans="1:7" ht="16">
      <c r="A55" s="26">
        <v>111</v>
      </c>
      <c r="B55" s="45"/>
      <c r="C55" s="27">
        <v>637004</v>
      </c>
      <c r="D55" s="46" t="s">
        <v>47</v>
      </c>
      <c r="E55" s="29">
        <v>100</v>
      </c>
      <c r="F55" s="29">
        <v>300</v>
      </c>
      <c r="G55" s="29">
        <f>F55-E55</f>
        <v>200</v>
      </c>
    </row>
    <row r="56" spans="1:7" ht="16">
      <c r="A56" s="26">
        <v>111</v>
      </c>
      <c r="B56" s="45"/>
      <c r="C56" s="27">
        <v>632001</v>
      </c>
      <c r="D56" s="46" t="s">
        <v>57</v>
      </c>
      <c r="E56" s="29">
        <v>4000</v>
      </c>
      <c r="F56" s="29">
        <v>3436</v>
      </c>
      <c r="G56" s="29">
        <f>F56-E56</f>
        <v>-564</v>
      </c>
    </row>
    <row r="57" spans="1:7" ht="16">
      <c r="A57" s="26"/>
      <c r="B57" s="45"/>
      <c r="C57" s="27"/>
      <c r="D57" s="48" t="s">
        <v>58</v>
      </c>
      <c r="E57" s="29"/>
      <c r="F57" s="29"/>
      <c r="G57" s="49">
        <f>SUM(G53:G56)</f>
        <v>0</v>
      </c>
    </row>
    <row r="58" spans="1:7" ht="16">
      <c r="A58" s="26"/>
      <c r="B58" s="45"/>
      <c r="C58" s="27"/>
      <c r="D58" s="46"/>
      <c r="E58" s="29"/>
      <c r="F58" s="29"/>
      <c r="G58" s="29"/>
    </row>
    <row r="59" spans="1:7" ht="16">
      <c r="A59" s="26"/>
      <c r="B59" s="44" t="s">
        <v>59</v>
      </c>
      <c r="C59" s="27"/>
      <c r="D59" s="48"/>
      <c r="E59" s="29"/>
      <c r="F59" s="29"/>
      <c r="G59" s="29"/>
    </row>
    <row r="60" spans="1:7" ht="16">
      <c r="A60" s="26">
        <v>41</v>
      </c>
      <c r="B60" s="45" t="s">
        <v>60</v>
      </c>
      <c r="C60" s="27">
        <v>642015</v>
      </c>
      <c r="D60" s="46" t="s">
        <v>61</v>
      </c>
      <c r="E60" s="29">
        <v>100</v>
      </c>
      <c r="F60" s="29">
        <v>200</v>
      </c>
      <c r="G60" s="29">
        <f>F60-E60</f>
        <v>100</v>
      </c>
    </row>
    <row r="61" spans="1:7" ht="16">
      <c r="A61" s="26"/>
      <c r="B61" s="45"/>
      <c r="C61" s="27"/>
      <c r="D61" s="48" t="s">
        <v>62</v>
      </c>
      <c r="E61" s="29"/>
      <c r="F61" s="29"/>
      <c r="G61" s="49">
        <f>SUM(G60)</f>
        <v>100</v>
      </c>
    </row>
    <row r="62" spans="1:7" ht="16">
      <c r="A62" s="26"/>
      <c r="B62" s="45"/>
      <c r="C62" s="27"/>
      <c r="D62" s="46"/>
      <c r="E62" s="29"/>
      <c r="F62" s="29"/>
      <c r="G62" s="29"/>
    </row>
    <row r="63" spans="1:7" ht="16">
      <c r="A63" s="26"/>
      <c r="B63" s="51"/>
      <c r="C63" s="31"/>
      <c r="D63" s="52"/>
      <c r="E63" s="33"/>
      <c r="F63" s="33"/>
      <c r="G63" s="53"/>
    </row>
    <row r="64" spans="1:7" ht="18">
      <c r="A64" s="6"/>
      <c r="B64" s="54"/>
      <c r="C64" s="55"/>
      <c r="D64" s="36" t="s">
        <v>63</v>
      </c>
      <c r="E64" s="1"/>
      <c r="F64" s="1"/>
      <c r="G64" s="38">
        <f>G24+G27+G31+G42+G46+G57+G61</f>
        <v>25653</v>
      </c>
    </row>
    <row r="65" spans="1:7" ht="18">
      <c r="A65" s="6"/>
      <c r="B65" s="56"/>
      <c r="C65" s="57"/>
      <c r="D65" s="41"/>
      <c r="E65" s="56"/>
      <c r="F65" s="56"/>
      <c r="G65" s="43"/>
    </row>
    <row r="66" spans="1:7" ht="16">
      <c r="A66" s="26"/>
      <c r="B66" s="44"/>
      <c r="C66" s="27"/>
      <c r="D66" s="24" t="s">
        <v>64</v>
      </c>
      <c r="E66" s="29"/>
      <c r="F66" s="29"/>
      <c r="G66" s="29"/>
    </row>
    <row r="67" spans="1:7" ht="16">
      <c r="A67" s="26">
        <v>43</v>
      </c>
      <c r="B67" s="45"/>
      <c r="C67" s="27">
        <v>231</v>
      </c>
      <c r="D67" s="46" t="s">
        <v>65</v>
      </c>
      <c r="E67" s="29">
        <v>0</v>
      </c>
      <c r="F67" s="29">
        <v>1102</v>
      </c>
      <c r="G67" s="29">
        <f>F67-E67</f>
        <v>1102</v>
      </c>
    </row>
    <row r="68" spans="1:7" ht="16">
      <c r="A68" s="26">
        <v>111</v>
      </c>
      <c r="B68" s="51"/>
      <c r="C68" s="31">
        <v>322001</v>
      </c>
      <c r="D68" s="58" t="s">
        <v>66</v>
      </c>
      <c r="E68" s="33">
        <v>0</v>
      </c>
      <c r="F68" s="33">
        <v>150000</v>
      </c>
      <c r="G68" s="29">
        <f>F68-E68</f>
        <v>150000</v>
      </c>
    </row>
    <row r="69" spans="1:7" ht="16">
      <c r="A69" s="26"/>
      <c r="B69" s="51"/>
      <c r="C69" s="31"/>
      <c r="D69" s="58"/>
      <c r="E69" s="33"/>
      <c r="F69" s="33"/>
      <c r="G69" s="33"/>
    </row>
    <row r="70" spans="1:7" ht="16">
      <c r="A70" s="26"/>
      <c r="B70" s="34"/>
      <c r="C70" s="35"/>
      <c r="D70" s="36" t="s">
        <v>67</v>
      </c>
      <c r="E70" s="37"/>
      <c r="F70" s="37"/>
      <c r="G70" s="38">
        <f>SUM(G67:G68)</f>
        <v>151102</v>
      </c>
    </row>
    <row r="71" spans="1:7" ht="16">
      <c r="A71" s="26"/>
      <c r="B71" s="59"/>
      <c r="C71" s="40"/>
      <c r="D71" s="41"/>
      <c r="E71" s="42"/>
      <c r="F71" s="42"/>
      <c r="G71" s="60"/>
    </row>
    <row r="72" spans="1:7" ht="16">
      <c r="A72" s="26"/>
      <c r="B72" s="59"/>
      <c r="C72" s="40"/>
      <c r="D72" s="24" t="s">
        <v>68</v>
      </c>
      <c r="E72" s="42"/>
      <c r="F72" s="42"/>
      <c r="G72" s="60"/>
    </row>
    <row r="73" spans="1:7" ht="16">
      <c r="A73" s="26">
        <v>46</v>
      </c>
      <c r="B73" s="45"/>
      <c r="C73" s="27">
        <v>453</v>
      </c>
      <c r="D73" s="27" t="s">
        <v>69</v>
      </c>
      <c r="E73" s="29">
        <v>0</v>
      </c>
      <c r="F73" s="29">
        <v>160000</v>
      </c>
      <c r="G73" s="29">
        <f>F73-E73</f>
        <v>160000</v>
      </c>
    </row>
    <row r="74" spans="1:7" ht="16">
      <c r="A74" s="26">
        <v>52</v>
      </c>
      <c r="B74" s="45"/>
      <c r="C74" s="27">
        <v>513002</v>
      </c>
      <c r="D74" s="27" t="s">
        <v>70</v>
      </c>
      <c r="E74" s="29">
        <v>0</v>
      </c>
      <c r="F74" s="29">
        <v>150000</v>
      </c>
      <c r="G74" s="29">
        <v>150000</v>
      </c>
    </row>
    <row r="75" spans="1:7" ht="16">
      <c r="A75" s="26"/>
      <c r="B75" s="34"/>
      <c r="C75" s="35"/>
      <c r="D75" s="35"/>
      <c r="E75" s="37"/>
      <c r="F75" s="37"/>
      <c r="G75" s="61"/>
    </row>
    <row r="76" spans="1:7" ht="16">
      <c r="A76" s="26"/>
      <c r="B76" s="34"/>
      <c r="C76" s="35"/>
      <c r="D76" s="36" t="s">
        <v>71</v>
      </c>
      <c r="E76" s="37"/>
      <c r="F76" s="37"/>
      <c r="G76" s="38">
        <f>SUM(G73:G74)</f>
        <v>310000</v>
      </c>
    </row>
    <row r="77" spans="1:7" ht="16">
      <c r="A77" s="26"/>
      <c r="B77" s="39"/>
      <c r="C77" s="40"/>
      <c r="D77" s="41"/>
      <c r="E77" s="42"/>
      <c r="F77" s="42"/>
      <c r="G77" s="43"/>
    </row>
    <row r="78" spans="1:7" ht="16">
      <c r="A78" s="26"/>
      <c r="B78" s="59"/>
      <c r="C78" s="40"/>
      <c r="D78" s="24" t="s">
        <v>72</v>
      </c>
      <c r="E78" s="42"/>
      <c r="F78" s="42"/>
      <c r="G78" s="60"/>
    </row>
    <row r="79" spans="1:7" ht="16">
      <c r="A79" s="26">
        <v>46</v>
      </c>
      <c r="B79" s="45" t="s">
        <v>21</v>
      </c>
      <c r="C79" s="27">
        <v>821005</v>
      </c>
      <c r="D79" s="27" t="s">
        <v>73</v>
      </c>
      <c r="E79" s="29">
        <v>0</v>
      </c>
      <c r="F79" s="29">
        <v>150000</v>
      </c>
      <c r="G79" s="29">
        <f>F79-E79</f>
        <v>150000</v>
      </c>
    </row>
    <row r="80" spans="1:7" ht="16">
      <c r="A80" s="26"/>
      <c r="B80" s="62"/>
      <c r="C80" s="63"/>
      <c r="D80" s="63"/>
      <c r="E80" s="64"/>
      <c r="F80" s="64"/>
      <c r="G80" s="65"/>
    </row>
    <row r="81" spans="1:7" ht="16">
      <c r="A81" s="26"/>
      <c r="B81" s="34"/>
      <c r="C81" s="35"/>
      <c r="D81" s="36" t="s">
        <v>74</v>
      </c>
      <c r="E81" s="37"/>
      <c r="F81" s="37"/>
      <c r="G81" s="38">
        <f>SUM(G79)</f>
        <v>150000</v>
      </c>
    </row>
    <row r="82" spans="1:7" ht="16">
      <c r="A82" s="26"/>
      <c r="B82" s="39"/>
      <c r="C82" s="40"/>
      <c r="D82" s="41"/>
      <c r="E82" s="42"/>
      <c r="F82" s="42"/>
      <c r="G82" s="43"/>
    </row>
    <row r="83" spans="1:7" ht="16">
      <c r="A83" s="26"/>
      <c r="B83" s="44" t="s">
        <v>19</v>
      </c>
      <c r="C83" s="27"/>
      <c r="D83" s="24" t="s">
        <v>75</v>
      </c>
      <c r="E83" s="29"/>
      <c r="F83" s="29"/>
      <c r="G83" s="29"/>
    </row>
    <row r="84" spans="1:7" ht="16">
      <c r="A84" s="26">
        <v>41</v>
      </c>
      <c r="B84" s="45" t="s">
        <v>21</v>
      </c>
      <c r="C84" s="27">
        <v>717002</v>
      </c>
      <c r="D84" s="46" t="s">
        <v>76</v>
      </c>
      <c r="E84" s="29">
        <v>43728</v>
      </c>
      <c r="F84" s="29">
        <v>6526</v>
      </c>
      <c r="G84" s="29">
        <f t="shared" ref="G84:G91" si="2">F84-E84</f>
        <v>-37202</v>
      </c>
    </row>
    <row r="85" spans="1:7" ht="16">
      <c r="A85" s="26">
        <v>41</v>
      </c>
      <c r="B85" s="51" t="s">
        <v>46</v>
      </c>
      <c r="C85" s="31" t="s">
        <v>90</v>
      </c>
      <c r="D85" s="58" t="s">
        <v>89</v>
      </c>
      <c r="E85" s="33">
        <v>0</v>
      </c>
      <c r="F85" s="33">
        <v>10000</v>
      </c>
      <c r="G85" s="29">
        <f t="shared" si="2"/>
        <v>10000</v>
      </c>
    </row>
    <row r="86" spans="1:7" ht="16">
      <c r="A86" s="26">
        <v>41</v>
      </c>
      <c r="B86" s="51" t="s">
        <v>46</v>
      </c>
      <c r="C86" s="31" t="s">
        <v>91</v>
      </c>
      <c r="D86" s="58" t="s">
        <v>92</v>
      </c>
      <c r="E86" s="33">
        <v>0</v>
      </c>
      <c r="F86" s="33">
        <v>10000</v>
      </c>
      <c r="G86" s="29">
        <f t="shared" si="2"/>
        <v>10000</v>
      </c>
    </row>
    <row r="87" spans="1:7" ht="16">
      <c r="A87" s="26">
        <v>43</v>
      </c>
      <c r="B87" s="51" t="s">
        <v>21</v>
      </c>
      <c r="C87" s="31">
        <v>711001</v>
      </c>
      <c r="D87" s="58" t="s">
        <v>77</v>
      </c>
      <c r="E87" s="33">
        <v>0</v>
      </c>
      <c r="F87" s="33">
        <v>1102</v>
      </c>
      <c r="G87" s="29">
        <f t="shared" si="2"/>
        <v>1102</v>
      </c>
    </row>
    <row r="88" spans="1:7" ht="16">
      <c r="A88" s="26">
        <v>41</v>
      </c>
      <c r="B88" s="51"/>
      <c r="C88" s="31">
        <v>711001</v>
      </c>
      <c r="D88" s="58" t="s">
        <v>77</v>
      </c>
      <c r="E88" s="33">
        <v>0</v>
      </c>
      <c r="F88" s="33">
        <v>5610</v>
      </c>
      <c r="G88" s="29">
        <f t="shared" si="2"/>
        <v>5610</v>
      </c>
    </row>
    <row r="89" spans="1:7" ht="16">
      <c r="A89" s="26">
        <v>46</v>
      </c>
      <c r="B89" s="51" t="s">
        <v>78</v>
      </c>
      <c r="C89" s="31">
        <v>717002</v>
      </c>
      <c r="D89" s="58" t="s">
        <v>79</v>
      </c>
      <c r="E89" s="33">
        <v>0</v>
      </c>
      <c r="F89" s="33">
        <v>10000</v>
      </c>
      <c r="G89" s="29">
        <f t="shared" si="2"/>
        <v>10000</v>
      </c>
    </row>
    <row r="90" spans="1:7" ht="16">
      <c r="A90" s="26">
        <v>111</v>
      </c>
      <c r="B90" s="51"/>
      <c r="C90" s="31">
        <v>717002</v>
      </c>
      <c r="D90" s="58" t="s">
        <v>66</v>
      </c>
      <c r="E90" s="33">
        <v>0</v>
      </c>
      <c r="F90" s="33">
        <v>150000</v>
      </c>
      <c r="G90" s="33">
        <f t="shared" si="2"/>
        <v>150000</v>
      </c>
    </row>
    <row r="91" spans="1:7" ht="16">
      <c r="A91" s="26">
        <v>52</v>
      </c>
      <c r="B91" s="51" t="s">
        <v>21</v>
      </c>
      <c r="C91" s="31">
        <v>717001</v>
      </c>
      <c r="D91" s="58" t="s">
        <v>80</v>
      </c>
      <c r="E91" s="33">
        <v>0</v>
      </c>
      <c r="F91" s="33">
        <v>150000</v>
      </c>
      <c r="G91" s="33">
        <f t="shared" si="2"/>
        <v>150000</v>
      </c>
    </row>
    <row r="92" spans="1:7" ht="16">
      <c r="A92" s="26"/>
      <c r="B92" s="51"/>
      <c r="C92" s="31"/>
      <c r="D92" s="58"/>
      <c r="E92" s="33"/>
      <c r="F92" s="33"/>
      <c r="G92" s="33"/>
    </row>
    <row r="93" spans="1:7" ht="16">
      <c r="A93" s="26"/>
      <c r="B93" s="59"/>
      <c r="C93" s="40"/>
      <c r="D93" s="41" t="s">
        <v>81</v>
      </c>
      <c r="E93" s="42"/>
      <c r="F93" s="42"/>
      <c r="G93" s="60">
        <f>SUM(G84:G91)</f>
        <v>299510</v>
      </c>
    </row>
    <row r="94" spans="1:7" ht="16">
      <c r="A94" s="26"/>
      <c r="B94" s="66"/>
      <c r="C94" s="35"/>
      <c r="D94" s="36"/>
      <c r="E94" s="37"/>
      <c r="F94" s="37"/>
      <c r="G94" s="67"/>
    </row>
    <row r="95" spans="1:7" ht="18">
      <c r="A95" s="6"/>
      <c r="B95" s="1"/>
      <c r="C95" s="55"/>
      <c r="D95" s="68"/>
      <c r="E95" s="69"/>
      <c r="F95" s="69" t="s">
        <v>82</v>
      </c>
      <c r="G95" s="70"/>
    </row>
    <row r="96" spans="1:7" ht="18">
      <c r="A96" s="6"/>
      <c r="B96" s="1"/>
      <c r="C96" s="55"/>
      <c r="D96" s="68"/>
      <c r="E96" s="69" t="s">
        <v>4</v>
      </c>
      <c r="F96" s="69" t="s">
        <v>83</v>
      </c>
      <c r="G96" s="70"/>
    </row>
    <row r="97" spans="1:7" ht="18">
      <c r="A97" s="6"/>
      <c r="B97" s="1"/>
      <c r="C97" s="55"/>
      <c r="D97" s="68"/>
      <c r="E97" s="6"/>
      <c r="F97" s="1"/>
      <c r="G97" s="70"/>
    </row>
    <row r="98" spans="1:7" ht="18">
      <c r="A98" s="6"/>
      <c r="B98" s="1"/>
      <c r="C98" s="55"/>
      <c r="D98" s="71" t="s">
        <v>7</v>
      </c>
      <c r="E98" s="70">
        <v>634905</v>
      </c>
      <c r="F98" s="70">
        <f>E98+G15</f>
        <v>648966</v>
      </c>
      <c r="G98" s="70"/>
    </row>
    <row r="99" spans="1:7" ht="18">
      <c r="A99" s="6"/>
      <c r="B99" s="1"/>
      <c r="C99" s="55"/>
      <c r="D99" s="71" t="s">
        <v>20</v>
      </c>
      <c r="E99" s="70">
        <v>538177</v>
      </c>
      <c r="F99" s="70">
        <f>E99+G64</f>
        <v>563830</v>
      </c>
      <c r="G99" s="70"/>
    </row>
    <row r="100" spans="1:7" ht="18">
      <c r="A100" s="6"/>
      <c r="B100" s="1"/>
      <c r="C100" s="55"/>
      <c r="D100" s="72" t="s">
        <v>84</v>
      </c>
      <c r="E100" s="73">
        <f>E98-E99</f>
        <v>96728</v>
      </c>
      <c r="F100" s="73">
        <f>F98-F99</f>
        <v>85136</v>
      </c>
      <c r="G100" s="70"/>
    </row>
    <row r="101" spans="1:7" ht="18">
      <c r="A101" s="6"/>
      <c r="B101" s="1"/>
      <c r="C101" s="55"/>
      <c r="D101" s="71" t="s">
        <v>64</v>
      </c>
      <c r="E101" s="70">
        <v>0</v>
      </c>
      <c r="F101" s="70">
        <f>E101+G70</f>
        <v>151102</v>
      </c>
      <c r="G101" s="70"/>
    </row>
    <row r="102" spans="1:7" ht="18">
      <c r="A102" s="6"/>
      <c r="B102" s="1"/>
      <c r="C102" s="55"/>
      <c r="D102" s="71" t="s">
        <v>75</v>
      </c>
      <c r="E102" s="70">
        <v>81728</v>
      </c>
      <c r="F102" s="70">
        <f>E102+G93</f>
        <v>381238</v>
      </c>
      <c r="G102" s="70"/>
    </row>
    <row r="103" spans="1:7" ht="18">
      <c r="A103" s="6"/>
      <c r="B103" s="1"/>
      <c r="C103" s="55"/>
      <c r="D103" s="72" t="s">
        <v>84</v>
      </c>
      <c r="E103" s="73">
        <f>E101-E102</f>
        <v>-81728</v>
      </c>
      <c r="F103" s="73">
        <f>F101-F102</f>
        <v>-230136</v>
      </c>
      <c r="G103" s="70"/>
    </row>
    <row r="104" spans="1:7" ht="18">
      <c r="A104" s="6"/>
      <c r="B104" s="1"/>
      <c r="C104" s="55"/>
      <c r="D104" s="71" t="s">
        <v>85</v>
      </c>
      <c r="E104" s="70">
        <v>0</v>
      </c>
      <c r="F104" s="70">
        <f>G76</f>
        <v>310000</v>
      </c>
      <c r="G104" s="70"/>
    </row>
    <row r="105" spans="1:7" ht="18">
      <c r="A105" s="6"/>
      <c r="B105" s="1"/>
      <c r="C105" s="55"/>
      <c r="D105" s="71" t="s">
        <v>86</v>
      </c>
      <c r="E105" s="70">
        <v>15000</v>
      </c>
      <c r="F105" s="70">
        <f>E105+G81</f>
        <v>165000</v>
      </c>
      <c r="G105" s="70"/>
    </row>
    <row r="106" spans="1:7" ht="18">
      <c r="A106" s="6"/>
      <c r="B106" s="1"/>
      <c r="C106" s="55"/>
      <c r="D106" s="72" t="s">
        <v>84</v>
      </c>
      <c r="E106" s="73">
        <f>E104-E105</f>
        <v>-15000</v>
      </c>
      <c r="F106" s="73">
        <f>F104-F105</f>
        <v>145000</v>
      </c>
      <c r="G106" s="70"/>
    </row>
    <row r="107" spans="1:7" ht="18">
      <c r="A107" s="6"/>
      <c r="B107" s="1"/>
      <c r="C107" s="55"/>
      <c r="D107" s="68" t="s">
        <v>87</v>
      </c>
      <c r="E107" s="70">
        <f>E98+E101+E104</f>
        <v>634905</v>
      </c>
      <c r="F107" s="70">
        <f>F98+F101+F104</f>
        <v>1110068</v>
      </c>
      <c r="G107" s="70"/>
    </row>
    <row r="108" spans="1:7" ht="18">
      <c r="A108" s="6"/>
      <c r="B108" s="1"/>
      <c r="C108" s="55"/>
      <c r="D108" s="68" t="s">
        <v>88</v>
      </c>
      <c r="E108" s="70">
        <f>E99+E102+E105</f>
        <v>634905</v>
      </c>
      <c r="F108" s="70">
        <f>F99+F102+F105</f>
        <v>1110068</v>
      </c>
      <c r="G108" s="70"/>
    </row>
    <row r="109" spans="1:7" ht="18">
      <c r="B109" s="74"/>
      <c r="C109" s="55"/>
      <c r="D109" s="72" t="s">
        <v>84</v>
      </c>
      <c r="E109" s="73">
        <f>E107-E108</f>
        <v>0</v>
      </c>
      <c r="F109" s="73">
        <f>F107-F108</f>
        <v>0</v>
      </c>
      <c r="G109" s="75"/>
    </row>
  </sheetData>
  <pageMargins left="0.7" right="0.7" top="0.75" bottom="0.75" header="0.3" footer="0.3"/>
  <pageSetup paperSize="9" scale="76" orientation="portrait" r:id="rId1"/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2019-07-08T05:57:28Z</dcterms:modified>
</cp:coreProperties>
</file>